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4\09_Sep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6" i="1"/>
  <c r="E8" i="1" l="1"/>
  <c r="I13" i="1" l="1"/>
  <c r="I22" i="1"/>
  <c r="E29" i="1"/>
  <c r="G29" i="1"/>
  <c r="E25" i="1" l="1"/>
  <c r="G25" i="1"/>
  <c r="E26" i="1"/>
  <c r="G26" i="1"/>
  <c r="E27" i="1"/>
  <c r="G27" i="1"/>
  <c r="G31" i="1" l="1"/>
  <c r="E31" i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<sst xmlns="http://schemas.openxmlformats.org/spreadsheetml/2006/main" count="34" uniqueCount="25">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</sst>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15" fillId="3" borderId="2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37">
          <cell r="D637">
            <v>2.05722</v>
          </cell>
        </row>
        <row r="638">
          <cell r="D638">
            <v>8.6804030000000004E-2</v>
          </cell>
        </row>
        <row r="639">
          <cell r="D639">
            <v>3.7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>
      <selection activeCell="M20" sqref="M20"/>
    </sheetView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70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2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3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4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5"/>
      <c r="O5" s="74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Tables'!$D637</f>
        <v>2.05722</v>
      </c>
      <c r="F6" s="11"/>
      <c r="G6" s="12">
        <v>7.1829999999999998</v>
      </c>
      <c r="H6" s="4"/>
      <c r="I6" s="13" t="s">
        <v>5</v>
      </c>
      <c r="J6" s="13"/>
      <c r="K6" s="14"/>
      <c r="M6" s="77"/>
      <c r="N6" s="82"/>
      <c r="O6" s="74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80"/>
      <c r="O7" s="74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Tables'!$D639</f>
        <v>3.7</v>
      </c>
      <c r="F8" s="11"/>
      <c r="G8" s="12">
        <v>2.8820000000000001</v>
      </c>
      <c r="H8" s="4"/>
      <c r="I8" s="13" t="s">
        <v>7</v>
      </c>
      <c r="J8" s="13"/>
      <c r="K8" s="14"/>
      <c r="M8" s="77"/>
      <c r="N8" s="82"/>
      <c r="O8" s="74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80"/>
      <c r="O9" s="74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Tables'!$D638</f>
        <v>8.6804030000000004E-2</v>
      </c>
      <c r="F10" s="11"/>
      <c r="G10" s="12">
        <v>6.3500000000000001E-2</v>
      </c>
      <c r="H10" s="4"/>
      <c r="I10" s="13" t="s">
        <v>9</v>
      </c>
      <c r="J10" s="13"/>
      <c r="K10" s="14"/>
      <c r="M10" s="77"/>
      <c r="N10" s="82"/>
      <c r="O10" s="74"/>
    </row>
    <row r="11" spans="1:15" ht="15" customHeight="1" x14ac:dyDescent="0.25">
      <c r="A11" s="1"/>
      <c r="B11" s="1"/>
      <c r="C11" s="16"/>
      <c r="D11" s="1"/>
      <c r="E11" s="84"/>
      <c r="F11" s="17"/>
      <c r="G11" s="17"/>
      <c r="H11" s="1"/>
      <c r="I11" s="1"/>
      <c r="J11" s="1"/>
      <c r="K11" s="1"/>
      <c r="N11" s="81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3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46">
        <v>1000</v>
      </c>
      <c r="F22" s="1"/>
      <c r="G22" s="46">
        <v>1000</v>
      </c>
      <c r="H22" s="1"/>
      <c r="I22" s="47">
        <f>E22+G22</f>
        <v>2000</v>
      </c>
      <c r="J22" s="47"/>
      <c r="K22" s="1"/>
    </row>
    <row r="23" spans="1:17" ht="15" customHeight="1" x14ac:dyDescent="0.25">
      <c r="A23" s="1"/>
      <c r="B23" s="1"/>
      <c r="C23" s="45"/>
      <c r="D23" s="1"/>
      <c r="E23" s="48"/>
      <c r="F23" s="1"/>
      <c r="G23" s="48"/>
      <c r="H23" s="1"/>
      <c r="I23" s="47"/>
      <c r="J23" s="47"/>
      <c r="K23" s="1"/>
    </row>
    <row r="24" spans="1:17" ht="15" customHeight="1" x14ac:dyDescent="0.25">
      <c r="A24" s="1"/>
      <c r="B24" s="49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50">
        <f>MAX(0,(E6-G6)*E15)</f>
        <v>0</v>
      </c>
      <c r="F25" s="51"/>
      <c r="G25" s="50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50">
        <f>MAX(0,(E8-G8)*E16)</f>
        <v>3.9264E-3</v>
      </c>
      <c r="F26" s="51"/>
      <c r="G26" s="50">
        <f>MAX(0,(E8-G8)*G16)</f>
        <v>3.9264E-3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50">
        <f>MAX(0, (E10-G10)*E17)</f>
        <v>1.0186191513000001E-2</v>
      </c>
      <c r="F27" s="51"/>
      <c r="G27" s="50">
        <f>MAX(0, (E10-G10)*G17)</f>
        <v>2.7275036712000007E-2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50"/>
      <c r="F28" s="40"/>
      <c r="G28" s="50"/>
      <c r="H28" s="1"/>
      <c r="I28" s="1"/>
      <c r="J28" s="1"/>
      <c r="K28" s="1"/>
    </row>
    <row r="29" spans="1:17" s="8" customFormat="1" ht="15" customHeight="1" x14ac:dyDescent="0.25">
      <c r="A29" s="4"/>
      <c r="B29" s="52"/>
      <c r="C29" s="53" t="s">
        <v>19</v>
      </c>
      <c r="D29" s="54"/>
      <c r="E29" s="55" t="str">
        <f>E20</f>
        <v>Alloy: 6xxx</v>
      </c>
      <c r="F29" s="54"/>
      <c r="G29" s="55" t="str">
        <f>G20</f>
        <v>Alloys: 2/7xxx *</v>
      </c>
      <c r="H29" s="54"/>
      <c r="I29" s="56" t="s">
        <v>16</v>
      </c>
      <c r="J29" s="57"/>
      <c r="K29" s="4"/>
      <c r="O29" s="74"/>
    </row>
    <row r="30" spans="1:17" s="8" customFormat="1" ht="15" customHeight="1" x14ac:dyDescent="0.2">
      <c r="A30" s="4"/>
      <c r="B30" s="58"/>
      <c r="C30" s="59"/>
      <c r="D30" s="59"/>
      <c r="E30" s="59"/>
      <c r="F30" s="59"/>
      <c r="G30" s="59"/>
      <c r="H30" s="59"/>
      <c r="I30" s="59"/>
      <c r="J30" s="60"/>
      <c r="K30" s="4"/>
      <c r="O30" s="74"/>
    </row>
    <row r="31" spans="1:17" s="8" customFormat="1" ht="15" customHeight="1" x14ac:dyDescent="0.25">
      <c r="A31" s="4"/>
      <c r="B31" s="58"/>
      <c r="C31" s="71" t="s">
        <v>24</v>
      </c>
      <c r="D31" s="59"/>
      <c r="E31" s="76">
        <f>SUM(E25:E27)</f>
        <v>1.4112591513000001E-2</v>
      </c>
      <c r="F31" s="59"/>
      <c r="G31" s="76">
        <f>SUM(G25:G28)</f>
        <v>3.1201436712000007E-2</v>
      </c>
      <c r="H31" s="59"/>
      <c r="I31" s="59"/>
      <c r="J31" s="60"/>
      <c r="K31" s="4"/>
      <c r="O31" s="74"/>
    </row>
    <row r="32" spans="1:17" s="8" customFormat="1" ht="15" customHeight="1" x14ac:dyDescent="0.25">
      <c r="A32" s="4"/>
      <c r="B32" s="58"/>
      <c r="C32" s="71"/>
      <c r="D32" s="59"/>
      <c r="E32" s="62"/>
      <c r="F32" s="59"/>
      <c r="G32" s="63"/>
      <c r="H32" s="59"/>
      <c r="I32" s="59"/>
      <c r="J32" s="60"/>
      <c r="K32" s="4"/>
      <c r="O32" s="74"/>
    </row>
    <row r="33" spans="1:15" s="8" customFormat="1" ht="15" customHeight="1" x14ac:dyDescent="0.25">
      <c r="A33" s="4"/>
      <c r="B33" s="58"/>
      <c r="C33" s="71" t="s">
        <v>23</v>
      </c>
      <c r="D33" s="59"/>
      <c r="E33" s="64">
        <f>E31*100</f>
        <v>1.4112591513000001</v>
      </c>
      <c r="F33" s="78"/>
      <c r="G33" s="64">
        <f>G31*100</f>
        <v>3.1201436712000006</v>
      </c>
      <c r="H33" s="59"/>
      <c r="I33" s="59"/>
      <c r="J33" s="60"/>
      <c r="K33" s="4"/>
      <c r="O33" s="74"/>
    </row>
    <row r="34" spans="1:15" s="8" customFormat="1" ht="15" customHeight="1" x14ac:dyDescent="0.25">
      <c r="A34" s="4"/>
      <c r="B34" s="58"/>
      <c r="C34" s="71"/>
      <c r="D34" s="59"/>
      <c r="E34" s="62"/>
      <c r="F34" s="59"/>
      <c r="G34" s="63"/>
      <c r="H34" s="59"/>
      <c r="I34" s="59"/>
      <c r="J34" s="60"/>
      <c r="K34" s="4"/>
      <c r="O34" s="74"/>
    </row>
    <row r="35" spans="1:15" s="8" customFormat="1" ht="15" customHeight="1" x14ac:dyDescent="0.25">
      <c r="A35" s="25"/>
      <c r="B35" s="58"/>
      <c r="C35" s="61" t="s">
        <v>20</v>
      </c>
      <c r="D35" s="59"/>
      <c r="E35" s="64">
        <f>E22*E31</f>
        <v>14.112591513000002</v>
      </c>
      <c r="F35" s="78"/>
      <c r="G35" s="64">
        <f>G22*G31</f>
        <v>31.201436712000007</v>
      </c>
      <c r="H35" s="78"/>
      <c r="I35" s="64">
        <f>E35+G35</f>
        <v>45.314028225000008</v>
      </c>
      <c r="J35" s="60"/>
      <c r="K35" s="25"/>
      <c r="M35" s="79"/>
      <c r="O35" s="74"/>
    </row>
    <row r="36" spans="1:15" s="8" customFormat="1" ht="15" customHeight="1" x14ac:dyDescent="0.2">
      <c r="A36" s="25"/>
      <c r="B36" s="65"/>
      <c r="C36" s="66"/>
      <c r="D36" s="66"/>
      <c r="E36" s="67"/>
      <c r="F36" s="66"/>
      <c r="G36" s="66"/>
      <c r="H36" s="66"/>
      <c r="I36" s="66"/>
      <c r="J36" s="68"/>
      <c r="K36" s="25"/>
      <c r="O36" s="74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9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2024-09-25T16:07:50Z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